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56" windowHeight="12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<sst xmlns="http://schemas.openxmlformats.org/spreadsheetml/2006/main" count="17" uniqueCount="17">
  <si>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Статті витрат</t>
  </si>
  <si>
    <t>Найменування статей</t>
  </si>
  <si>
    <t>Всього на весь період (грн.)</t>
  </si>
  <si>
    <t>У тому числі за роками</t>
  </si>
  <si>
    <t>Витрати на оплату праці</t>
  </si>
  <si>
    <t>Матеріали</t>
  </si>
  <si>
    <t>Паливо та енергія для науково-виробничих цілей</t>
  </si>
  <si>
    <t>Витрати на службові відрядження</t>
  </si>
  <si>
    <t>Спецустаткування для наукових (експериментальних) робіт</t>
  </si>
  <si>
    <t>Витрати на роботи, які виконують сторонні підприємства, установи і організації</t>
  </si>
  <si>
    <t>Інші витрати</t>
  </si>
  <si>
    <t>ПДВ (20 % від витрат)</t>
  </si>
  <si>
    <t>Кошторисна вартість</t>
  </si>
  <si>
    <t>Відрахування на соціальні заходи (22 % від з/п)</t>
  </si>
  <si>
    <t>Оплата комунальних послуг та енергоносіїв 5% (від ціни за винятком ПДВ)</t>
  </si>
  <si>
    <t xml:space="preserve"> </t>
  </si>
  <si>
    <t>Витрати на утримання університету10% (від ціни за винятком ПДВ)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</si>
</sst>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2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2" fontId="8" fillId="0" borderId="2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2" fontId="6" fillId="0" borderId="0" xfId="0" applyNumberFormat="1" applyFont="1" applyAlignment="1">
      <alignment/>
    </xf>
    <xf numFmtId="2" fontId="8" fillId="0" borderId="0" xfId="0" applyNumberFormat="1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2" fontId="8" fillId="0" borderId="5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2" fontId="8" fillId="0" borderId="7" xfId="0" applyNumberFormat="1" applyFont="1" applyBorder="1" applyAlignment="1">
      <alignment vertical="top" wrapText="1"/>
    </xf>
    <xf numFmtId="2" fontId="8" fillId="0" borderId="4" xfId="0" applyNumberFormat="1" applyFont="1" applyBorder="1" applyAlignment="1">
      <alignment vertical="top" wrapText="1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 topLeftCell="A1">
      <selection activeCell="D15" sqref="D15"/>
    </sheetView>
  </sheetViews>
  <sheetFormatPr defaultColWidth="9.00390625" defaultRowHeight="12.75"/>
  <cols>
    <col min="3" max="3" width="29.875" style="0" customWidth="1"/>
    <col min="4" max="4" width="15.50390625" style="0" customWidth="1"/>
    <col min="5" max="5" width="33.875" style="0" customWidth="1"/>
    <col min="6" max="6" width="18.50390625" style="0" customWidth="1"/>
  </cols>
  <sheetData>
    <row r="1" ht="13.5" thickBot="1"/>
    <row r="2" spans="2:6" ht="44.25" customHeight="1" thickBot="1">
      <c r="B2" s="7" t="s">
        <v>0</v>
      </c>
      <c r="C2" s="7" t="s">
        <v>1</v>
      </c>
      <c r="D2" s="7" t="s">
        <v>2</v>
      </c>
      <c r="E2" s="7" t="s">
        <v>3</v>
      </c>
      <c r="F2" s="1"/>
    </row>
    <row r="3" spans="2:6" ht="18" thickBot="1">
      <c r="B3" s="2">
        <v>2111</v>
      </c>
      <c r="C3" s="3" t="s">
        <v>4</v>
      </c>
      <c r="D3" s="9">
        <f>(D14-(D13+D12+D11)-D10-D9-D8-D7-D6-D5)/1.22</f>
        <v>5806.010928961749</v>
      </c>
      <c r="E3" s="8"/>
      <c r="F3" s="1"/>
    </row>
    <row r="4" spans="2:6" ht="36" thickBot="1">
      <c r="B4" s="2">
        <v>2120</v>
      </c>
      <c r="C4" s="3" t="s">
        <v>13</v>
      </c>
      <c r="D4" s="9">
        <f>D3*0.22</f>
        <v>1277.322404371585</v>
      </c>
      <c r="E4" s="8"/>
      <c r="F4" s="1"/>
    </row>
    <row r="5" spans="2:6" ht="18" thickBot="1">
      <c r="B5" s="2">
        <v>2210</v>
      </c>
      <c r="C5" s="3" t="s">
        <v>5</v>
      </c>
      <c r="D5" s="9">
        <v>0</v>
      </c>
      <c r="E5" s="8"/>
      <c r="F5" s="11"/>
    </row>
    <row r="6" spans="2:8" ht="54" thickBot="1">
      <c r="B6" s="2">
        <v>2270</v>
      </c>
      <c r="C6" s="3" t="s">
        <v>6</v>
      </c>
      <c r="D6" s="9"/>
      <c r="E6" s="8"/>
      <c r="F6" s="11"/>
      <c r="H6" s="6"/>
    </row>
    <row r="7" spans="2:6" ht="36" thickBot="1">
      <c r="B7" s="2">
        <v>2250</v>
      </c>
      <c r="C7" s="3" t="s">
        <v>7</v>
      </c>
      <c r="D7" s="9"/>
      <c r="E7" s="8"/>
      <c r="F7" s="1"/>
    </row>
    <row r="8" spans="2:8" ht="72" thickBot="1">
      <c r="B8" s="2">
        <v>3110</v>
      </c>
      <c r="C8" s="3" t="s">
        <v>8</v>
      </c>
      <c r="D8" s="9"/>
      <c r="E8" s="8"/>
      <c r="F8" s="9"/>
      <c r="H8" t="s">
        <v>15</v>
      </c>
    </row>
    <row r="9" spans="2:7" ht="72" thickBot="1">
      <c r="B9" s="2">
        <v>2280</v>
      </c>
      <c r="C9" s="3" t="s">
        <v>9</v>
      </c>
      <c r="D9" s="9">
        <v>0</v>
      </c>
      <c r="E9" s="8"/>
      <c r="F9" s="18"/>
      <c r="G9" s="10"/>
    </row>
    <row r="10" spans="2:7" ht="18" thickBot="1">
      <c r="B10" s="2">
        <v>2240</v>
      </c>
      <c r="C10" s="4" t="s">
        <v>10</v>
      </c>
      <c r="D10" s="9"/>
      <c r="E10" s="8"/>
      <c r="F10" s="11"/>
      <c r="G10" s="10"/>
    </row>
    <row r="11" spans="2:6" ht="72.75" customHeight="1" thickBot="1">
      <c r="B11" s="2">
        <v>2270</v>
      </c>
      <c r="C11" s="4" t="s">
        <v>14</v>
      </c>
      <c r="D11" s="9">
        <f>(D14-D13)*0.05</f>
        <v>416.66666666666663</v>
      </c>
      <c r="E11" s="8"/>
      <c r="F11" s="1"/>
    </row>
    <row r="12" spans="2:6" ht="54" thickBot="1">
      <c r="B12" s="2"/>
      <c r="C12" s="3" t="s">
        <v>16</v>
      </c>
      <c r="D12" s="17">
        <f>(D14-D13)*0.1</f>
        <v>833.3333333333333</v>
      </c>
      <c r="E12" s="8"/>
      <c r="F12" s="1"/>
    </row>
    <row r="13" spans="2:6" ht="18" thickBot="1">
      <c r="B13" s="2">
        <v>0</v>
      </c>
      <c r="C13" s="13" t="s">
        <v>11</v>
      </c>
      <c r="D13" s="15">
        <f>(D14/1.2)*0.2</f>
        <v>1666.666666666667</v>
      </c>
      <c r="E13" s="16"/>
      <c r="F13" s="1"/>
    </row>
    <row r="14" spans="2:6" ht="18" thickBot="1">
      <c r="B14" s="2"/>
      <c r="C14" s="13" t="s">
        <v>12</v>
      </c>
      <c r="D14" s="15">
        <v>10000</v>
      </c>
      <c r="E14" s="14"/>
      <c r="F14" s="5"/>
    </row>
    <row r="15" ht="17.25">
      <c r="D15" s="12"/>
    </row>
    <row r="16" ht="17.25">
      <c r="D16" s="12"/>
    </row>
    <row r="17" spans="4:5" ht="17.25">
      <c r="D17" s="12"/>
      <c r="E17">
        <f>1000/6</f>
        <v>166.66666666666666</v>
      </c>
    </row>
    <row r="18" spans="4:5" ht="12.75">
      <c r="D18" s="10"/>
      <c r="E18" s="19">
        <f>D14-E17</f>
        <v>9833.333333333334</v>
      </c>
    </row>
    <row r="19" ht="12.75">
      <c r="E19">
        <f>E18*10/100</f>
        <v>983.3333333333335</v>
      </c>
    </row>
    <row r="20" ht="12.75">
      <c r="E20">
        <f>E19/2</f>
        <v>491.66666666666674</v>
      </c>
    </row>
    <row r="21" ht="12.75">
      <c r="E21" s="19">
        <f>D14-D13-D12-D11</f>
        <v>7083.333333333332</v>
      </c>
    </row>
    <row r="22" ht="12.75">
      <c r="E22">
        <f>E21/1.22</f>
        <v>5806.010928961748</v>
      </c>
    </row>
    <row r="23" ht="12.75">
      <c r="E23">
        <f>E22*0.22</f>
        <v>1277.3224043715845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Nich-Sveta</cp:lastModifiedBy>
  <cp:lastPrinted>2017-12-07T11:58:49Z</cp:lastPrinted>
  <dcterms:created xsi:type="dcterms:W3CDTF">2009-02-22T21:19:10Z</dcterms:created>
  <dcterms:modified xsi:type="dcterms:W3CDTF">2019-03-29T13:14:39Z</dcterms:modified>
  <cp:category/>
  <cp:version/>
  <cp:contentType/>
  <cp:contentStatus/>
</cp:coreProperties>
</file>